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<sst xmlns="http://schemas.openxmlformats.org/spreadsheetml/2006/main" count="81" uniqueCount="61">
  <si>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 xml:space="preserve">Группа </t>
  </si>
  <si>
    <t>Потребители электроэнергии</t>
  </si>
  <si>
    <t>Число фаз</t>
  </si>
  <si>
    <t>Установленная мощность, кВт</t>
  </si>
  <si>
    <t>Номинальный ток, А</t>
  </si>
  <si>
    <t>Птребители категории</t>
  </si>
  <si>
    <t>Коэффициент спроса, Кс</t>
  </si>
  <si>
    <r>
      <t>Cos</t>
    </r>
    <r>
      <rPr>
        <b/>
        <sz val="11"/>
        <rFont val="GreekC"/>
        <family val="0"/>
      </rPr>
      <t>f</t>
    </r>
  </si>
  <si>
    <r>
      <t>tg</t>
    </r>
    <r>
      <rPr>
        <b/>
        <sz val="11"/>
        <rFont val="GreekC"/>
        <family val="0"/>
      </rPr>
      <t>f</t>
    </r>
  </si>
  <si>
    <t>Расчетная мощность</t>
  </si>
  <si>
    <t>Расчетный ток, А</t>
  </si>
  <si>
    <t>Активная, кВт</t>
  </si>
  <si>
    <t>Реактивная, квар</t>
  </si>
  <si>
    <t>Полная, кВА</t>
  </si>
  <si>
    <t>гр.1</t>
  </si>
  <si>
    <t>Освещение</t>
  </si>
  <si>
    <t>III</t>
  </si>
  <si>
    <t>гр.2</t>
  </si>
  <si>
    <t>Оборудование ОПС,СКД, СВН, АПТ</t>
  </si>
  <si>
    <t>II</t>
  </si>
  <si>
    <t>гр.3</t>
  </si>
  <si>
    <t>Прочая нагрузка (в т.ч. щитовая розетка) - 1</t>
  </si>
  <si>
    <t>гр.4</t>
  </si>
  <si>
    <t>Прочая нагрузка - 2</t>
  </si>
  <si>
    <t>гр.5</t>
  </si>
  <si>
    <t>Прочая нагрузка - 3</t>
  </si>
  <si>
    <t>гр.6</t>
  </si>
  <si>
    <t>Прочая нагрузка - 4</t>
  </si>
  <si>
    <t>гр.7</t>
  </si>
  <si>
    <t>Прочая нагрузка - 5</t>
  </si>
  <si>
    <t>гр.8</t>
  </si>
  <si>
    <t>Серверная стойка - 1</t>
  </si>
  <si>
    <t>гр.9</t>
  </si>
  <si>
    <t>Серверная стойка - 2</t>
  </si>
  <si>
    <t>гр.10</t>
  </si>
  <si>
    <t>Серверная стойка - 3</t>
  </si>
  <si>
    <t>гр.11</t>
  </si>
  <si>
    <t>Серверная стойка - 4</t>
  </si>
  <si>
    <t>гр.12</t>
  </si>
  <si>
    <t>Серверная стойка - 5</t>
  </si>
  <si>
    <t>гр.13</t>
  </si>
  <si>
    <t>Серверная стойка - 6</t>
  </si>
  <si>
    <t>гр.14</t>
  </si>
  <si>
    <t>АРМ - 2</t>
  </si>
  <si>
    <t>гр.15</t>
  </si>
  <si>
    <t>АРМ - 3</t>
  </si>
  <si>
    <t>гр.16</t>
  </si>
  <si>
    <t>АРМ - 4</t>
  </si>
  <si>
    <t>гр.17</t>
  </si>
  <si>
    <t>АРМ - 5</t>
  </si>
  <si>
    <t>гр.18</t>
  </si>
  <si>
    <t>Кондиционер - 1</t>
  </si>
  <si>
    <t>гр.19</t>
  </si>
  <si>
    <t>Кондиционер - 2</t>
  </si>
  <si>
    <t>гр.20</t>
  </si>
  <si>
    <t>Вентиляция-1</t>
  </si>
  <si>
    <t>гр.21</t>
  </si>
  <si>
    <t>Вентиляция-2</t>
  </si>
  <si>
    <t>ИТОГО</t>
  </si>
  <si>
    <t>___</t>
  </si>
  <si>
    <t xml:space="preserve">                                                                            Таблица расчета электрических нагрузок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</si>
</sst>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GOST"/>
      <family val="2"/>
    </font>
    <font>
      <b/>
      <sz val="11"/>
      <name val="Greek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9" fillId="33" borderId="0" xfId="52" applyFont="1" applyFill="1" applyBorder="1" applyAlignment="1">
      <alignment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19" fillId="0" borderId="12" xfId="52" applyFont="1" applyFill="1" applyBorder="1" applyAlignment="1">
      <alignment horizontal="center" vertical="center"/>
      <protection/>
    </xf>
    <xf numFmtId="0" fontId="19" fillId="0" borderId="13" xfId="52" applyFont="1" applyFill="1" applyBorder="1" applyAlignment="1">
      <alignment horizontal="center" vertical="center"/>
      <protection/>
    </xf>
    <xf numFmtId="0" fontId="19" fillId="0" borderId="14" xfId="52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9" fillId="0" borderId="17" xfId="52" applyFont="1" applyFill="1" applyBorder="1" applyAlignment="1">
      <alignment horizontal="center" vertical="center" wrapText="1"/>
      <protection/>
    </xf>
    <xf numFmtId="0" fontId="19" fillId="0" borderId="17" xfId="52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vertical="center" wrapText="1"/>
      <protection/>
    </xf>
    <xf numFmtId="2" fontId="19" fillId="0" borderId="17" xfId="52" applyNumberFormat="1" applyFont="1" applyFill="1" applyBorder="1" applyAlignment="1">
      <alignment horizontal="center" vertical="center"/>
      <protection/>
    </xf>
    <xf numFmtId="0" fontId="19" fillId="0" borderId="17" xfId="52" applyFont="1" applyFill="1" applyBorder="1" applyAlignment="1">
      <alignment wrapText="1"/>
      <protection/>
    </xf>
    <xf numFmtId="0" fontId="19" fillId="0" borderId="17" xfId="52" applyFont="1" applyFill="1" applyBorder="1" applyAlignment="1">
      <alignment horizontal="center"/>
      <protection/>
    </xf>
    <xf numFmtId="2" fontId="19" fillId="0" borderId="17" xfId="52" applyNumberFormat="1" applyFont="1" applyFill="1" applyBorder="1" applyAlignment="1">
      <alignment horizontal="center"/>
      <protection/>
    </xf>
    <xf numFmtId="0" fontId="19" fillId="0" borderId="17" xfId="52" applyFont="1" applyFill="1" applyBorder="1">
      <alignment/>
      <protection/>
    </xf>
    <xf numFmtId="2" fontId="19" fillId="34" borderId="17" xfId="52" applyNumberFormat="1" applyFont="1" applyFill="1" applyBorder="1" applyAlignment="1">
      <alignment horizontal="center"/>
      <protection/>
    </xf>
    <xf numFmtId="0" fontId="19" fillId="33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2" max="2" width="19.57421875" style="0" customWidth="1"/>
  </cols>
  <sheetData>
    <row r="1" spans="1:13" ht="15">
      <c r="A1" s="1" t="s">
        <v>60</v>
      </c>
      <c r="B1" s="1"/>
      <c r="C1" s="1"/>
      <c r="D1" s="18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 t="s">
        <v>9</v>
      </c>
      <c r="K2" s="5"/>
      <c r="L2" s="6"/>
      <c r="M2" s="2" t="s">
        <v>10</v>
      </c>
    </row>
    <row r="3" spans="1:13" ht="45">
      <c r="A3" s="7"/>
      <c r="B3" s="7"/>
      <c r="C3" s="7"/>
      <c r="D3" s="7"/>
      <c r="E3" s="7"/>
      <c r="F3" s="7"/>
      <c r="G3" s="7"/>
      <c r="H3" s="8"/>
      <c r="I3" s="7"/>
      <c r="J3" s="9" t="s">
        <v>11</v>
      </c>
      <c r="K3" s="9" t="s">
        <v>12</v>
      </c>
      <c r="L3" s="9" t="s">
        <v>13</v>
      </c>
      <c r="M3" s="7"/>
    </row>
    <row r="4" spans="1:13" ht="30">
      <c r="A4" s="10" t="s">
        <v>14</v>
      </c>
      <c r="B4" s="11" t="s">
        <v>15</v>
      </c>
      <c r="C4" s="10">
        <v>1</v>
      </c>
      <c r="D4" s="10">
        <v>13</v>
      </c>
      <c r="E4" s="12">
        <f>D4*1000/(220*H4)</f>
        <v>62.20095693779904</v>
      </c>
      <c r="F4" s="10" t="s">
        <v>16</v>
      </c>
      <c r="G4" s="10">
        <v>1</v>
      </c>
      <c r="H4" s="10">
        <v>0.95</v>
      </c>
      <c r="I4" s="10">
        <v>0.33</v>
      </c>
      <c r="J4" s="10">
        <f>D4*G4</f>
        <v>13</v>
      </c>
      <c r="K4" s="10">
        <f>J4*I4</f>
        <v>4.29</v>
      </c>
      <c r="L4" s="12">
        <f>SQRT(J4*J4+K4*K4)</f>
        <v>13.689561716870266</v>
      </c>
      <c r="M4" s="12">
        <f>J4*1000/(220*H4)</f>
        <v>62.20095693779904</v>
      </c>
    </row>
    <row r="5" spans="1:13" ht="90">
      <c r="A5" s="10" t="s">
        <v>17</v>
      </c>
      <c r="B5" s="11" t="s">
        <v>18</v>
      </c>
      <c r="C5" s="10">
        <v>1</v>
      </c>
      <c r="D5" s="10">
        <v>0.432</v>
      </c>
      <c r="E5" s="12">
        <f aca="true" t="shared" si="0" ref="E5:E23">D5*1000/(220*H5)</f>
        <v>2.1818181818181817</v>
      </c>
      <c r="F5" s="10" t="s">
        <v>19</v>
      </c>
      <c r="G5" s="10">
        <v>1</v>
      </c>
      <c r="H5" s="10">
        <v>0.9</v>
      </c>
      <c r="I5" s="10">
        <v>0.48</v>
      </c>
      <c r="J5" s="10">
        <f aca="true" t="shared" si="1" ref="J5:J25">D5*G5</f>
        <v>0.432</v>
      </c>
      <c r="K5" s="10">
        <f aca="true" t="shared" si="2" ref="K5:K25">J5*I5</f>
        <v>0.20736</v>
      </c>
      <c r="L5" s="12">
        <f aca="true" t="shared" si="3" ref="L5:L25">SQRT(J5*J5+K5*K5)</f>
        <v>0.4791890750006723</v>
      </c>
      <c r="M5" s="12">
        <f aca="true" t="shared" si="4" ref="M5:M23">J5*1000/(220*H5)</f>
        <v>2.1818181818181817</v>
      </c>
    </row>
    <row r="6" spans="1:13" ht="105">
      <c r="A6" s="10" t="s">
        <v>20</v>
      </c>
      <c r="B6" s="11" t="s">
        <v>21</v>
      </c>
      <c r="C6" s="10">
        <v>1</v>
      </c>
      <c r="D6" s="10">
        <v>2</v>
      </c>
      <c r="E6" s="12">
        <f t="shared" si="0"/>
        <v>9.569377990430622</v>
      </c>
      <c r="F6" s="10" t="s">
        <v>16</v>
      </c>
      <c r="G6" s="10">
        <v>0.2</v>
      </c>
      <c r="H6" s="10">
        <v>0.95</v>
      </c>
      <c r="I6" s="10">
        <v>0.33</v>
      </c>
      <c r="J6" s="10">
        <f t="shared" si="1"/>
        <v>0.4</v>
      </c>
      <c r="K6" s="10">
        <f t="shared" si="2"/>
        <v>0.132</v>
      </c>
      <c r="L6" s="12">
        <f t="shared" si="3"/>
        <v>0.42121728359600824</v>
      </c>
      <c r="M6" s="12">
        <f>J6*1000/(220*H6)</f>
        <v>1.9138755980861244</v>
      </c>
    </row>
    <row r="7" spans="1:13" ht="45">
      <c r="A7" s="10" t="s">
        <v>22</v>
      </c>
      <c r="B7" s="11" t="s">
        <v>23</v>
      </c>
      <c r="C7" s="10">
        <v>1</v>
      </c>
      <c r="D7" s="10">
        <v>2</v>
      </c>
      <c r="E7" s="12">
        <f t="shared" si="0"/>
        <v>9.569377990430622</v>
      </c>
      <c r="F7" s="10" t="s">
        <v>16</v>
      </c>
      <c r="G7" s="10">
        <v>0.2</v>
      </c>
      <c r="H7" s="10">
        <v>0.95</v>
      </c>
      <c r="I7" s="10">
        <v>0.33</v>
      </c>
      <c r="J7" s="10">
        <f t="shared" si="1"/>
        <v>0.4</v>
      </c>
      <c r="K7" s="10">
        <f t="shared" si="2"/>
        <v>0.132</v>
      </c>
      <c r="L7" s="12">
        <f t="shared" si="3"/>
        <v>0.42121728359600824</v>
      </c>
      <c r="M7" s="12">
        <f>J7*1000/(220*H7)</f>
        <v>1.9138755980861244</v>
      </c>
    </row>
    <row r="8" spans="1:13" ht="45">
      <c r="A8" s="10" t="s">
        <v>24</v>
      </c>
      <c r="B8" s="11" t="s">
        <v>25</v>
      </c>
      <c r="C8" s="10">
        <v>1</v>
      </c>
      <c r="D8" s="10">
        <v>2</v>
      </c>
      <c r="E8" s="12">
        <f t="shared" si="0"/>
        <v>9.569377990430622</v>
      </c>
      <c r="F8" s="10" t="s">
        <v>16</v>
      </c>
      <c r="G8" s="10">
        <v>0.2</v>
      </c>
      <c r="H8" s="10">
        <v>0.95</v>
      </c>
      <c r="I8" s="10">
        <v>0.33</v>
      </c>
      <c r="J8" s="10">
        <f t="shared" si="1"/>
        <v>0.4</v>
      </c>
      <c r="K8" s="10">
        <f t="shared" si="2"/>
        <v>0.132</v>
      </c>
      <c r="L8" s="12">
        <f t="shared" si="3"/>
        <v>0.42121728359600824</v>
      </c>
      <c r="M8" s="12">
        <f>J8*1000/(220*H8)</f>
        <v>1.9138755980861244</v>
      </c>
    </row>
    <row r="9" spans="1:13" ht="45">
      <c r="A9" s="10" t="s">
        <v>26</v>
      </c>
      <c r="B9" s="11" t="s">
        <v>27</v>
      </c>
      <c r="C9" s="10">
        <v>1</v>
      </c>
      <c r="D9" s="10">
        <v>2</v>
      </c>
      <c r="E9" s="12">
        <f t="shared" si="0"/>
        <v>9.569377990430622</v>
      </c>
      <c r="F9" s="10" t="s">
        <v>16</v>
      </c>
      <c r="G9" s="10">
        <v>0.2</v>
      </c>
      <c r="H9" s="10">
        <v>0.95</v>
      </c>
      <c r="I9" s="10">
        <v>0.33</v>
      </c>
      <c r="J9" s="10">
        <f t="shared" si="1"/>
        <v>0.4</v>
      </c>
      <c r="K9" s="10">
        <f t="shared" si="2"/>
        <v>0.132</v>
      </c>
      <c r="L9" s="12">
        <f t="shared" si="3"/>
        <v>0.42121728359600824</v>
      </c>
      <c r="M9" s="12">
        <f>J9*1000/(220*H9)</f>
        <v>1.9138755980861244</v>
      </c>
    </row>
    <row r="10" spans="1:13" ht="45">
      <c r="A10" s="10" t="s">
        <v>28</v>
      </c>
      <c r="B10" s="11" t="s">
        <v>29</v>
      </c>
      <c r="C10" s="10">
        <v>1</v>
      </c>
      <c r="D10" s="10">
        <v>2</v>
      </c>
      <c r="E10" s="12">
        <f t="shared" si="0"/>
        <v>9.569377990430622</v>
      </c>
      <c r="F10" s="10" t="s">
        <v>16</v>
      </c>
      <c r="G10" s="10">
        <v>0.2</v>
      </c>
      <c r="H10" s="10">
        <v>0.95</v>
      </c>
      <c r="I10" s="10">
        <v>0.33</v>
      </c>
      <c r="J10" s="10">
        <f t="shared" si="1"/>
        <v>0.4</v>
      </c>
      <c r="K10" s="10">
        <f t="shared" si="2"/>
        <v>0.132</v>
      </c>
      <c r="L10" s="12">
        <f t="shared" si="3"/>
        <v>0.42121728359600824</v>
      </c>
      <c r="M10" s="12">
        <f>J10*1000/(220*H10)</f>
        <v>1.9138755980861244</v>
      </c>
    </row>
    <row r="11" spans="1:13" ht="60">
      <c r="A11" s="10" t="s">
        <v>30</v>
      </c>
      <c r="B11" s="11" t="s">
        <v>31</v>
      </c>
      <c r="C11" s="10">
        <v>1</v>
      </c>
      <c r="D11" s="10">
        <v>3</v>
      </c>
      <c r="E11" s="12">
        <f t="shared" si="0"/>
        <v>15.151515151515152</v>
      </c>
      <c r="F11" s="10" t="s">
        <v>19</v>
      </c>
      <c r="G11" s="10">
        <v>1</v>
      </c>
      <c r="H11" s="10">
        <v>0.9</v>
      </c>
      <c r="I11" s="10">
        <v>0.48</v>
      </c>
      <c r="J11" s="10">
        <f t="shared" si="1"/>
        <v>3</v>
      </c>
      <c r="K11" s="10">
        <f t="shared" si="2"/>
        <v>1.44</v>
      </c>
      <c r="L11" s="12">
        <f t="shared" si="3"/>
        <v>3.3277019097268914</v>
      </c>
      <c r="M11" s="12">
        <f t="shared" si="4"/>
        <v>15.151515151515152</v>
      </c>
    </row>
    <row r="12" spans="1:13" ht="60">
      <c r="A12" s="10" t="s">
        <v>32</v>
      </c>
      <c r="B12" s="11" t="s">
        <v>33</v>
      </c>
      <c r="C12" s="10">
        <v>1</v>
      </c>
      <c r="D12" s="10">
        <v>3</v>
      </c>
      <c r="E12" s="12">
        <f t="shared" si="0"/>
        <v>15.151515151515152</v>
      </c>
      <c r="F12" s="10" t="s">
        <v>19</v>
      </c>
      <c r="G12" s="10">
        <v>1</v>
      </c>
      <c r="H12" s="10">
        <v>0.9</v>
      </c>
      <c r="I12" s="10">
        <v>0.48</v>
      </c>
      <c r="J12" s="10">
        <f t="shared" si="1"/>
        <v>3</v>
      </c>
      <c r="K12" s="10">
        <f t="shared" si="2"/>
        <v>1.44</v>
      </c>
      <c r="L12" s="12">
        <f t="shared" si="3"/>
        <v>3.3277019097268914</v>
      </c>
      <c r="M12" s="12">
        <f t="shared" si="4"/>
        <v>15.151515151515152</v>
      </c>
    </row>
    <row r="13" spans="1:13" ht="60">
      <c r="A13" s="10" t="s">
        <v>34</v>
      </c>
      <c r="B13" s="11" t="s">
        <v>35</v>
      </c>
      <c r="C13" s="10">
        <v>1</v>
      </c>
      <c r="D13" s="10">
        <v>3</v>
      </c>
      <c r="E13" s="12">
        <f t="shared" si="0"/>
        <v>15.151515151515152</v>
      </c>
      <c r="F13" s="10" t="s">
        <v>19</v>
      </c>
      <c r="G13" s="10">
        <v>1</v>
      </c>
      <c r="H13" s="10">
        <v>0.9</v>
      </c>
      <c r="I13" s="10">
        <v>0.48</v>
      </c>
      <c r="J13" s="10">
        <f t="shared" si="1"/>
        <v>3</v>
      </c>
      <c r="K13" s="10">
        <f t="shared" si="2"/>
        <v>1.44</v>
      </c>
      <c r="L13" s="12">
        <f t="shared" si="3"/>
        <v>3.3277019097268914</v>
      </c>
      <c r="M13" s="12">
        <f t="shared" si="4"/>
        <v>15.151515151515152</v>
      </c>
    </row>
    <row r="14" spans="1:13" ht="60">
      <c r="A14" s="10" t="s">
        <v>36</v>
      </c>
      <c r="B14" s="11" t="s">
        <v>37</v>
      </c>
      <c r="C14" s="10">
        <v>1</v>
      </c>
      <c r="D14" s="10">
        <v>3</v>
      </c>
      <c r="E14" s="12">
        <f t="shared" si="0"/>
        <v>15.151515151515152</v>
      </c>
      <c r="F14" s="10" t="s">
        <v>19</v>
      </c>
      <c r="G14" s="10">
        <v>1</v>
      </c>
      <c r="H14" s="10">
        <v>0.9</v>
      </c>
      <c r="I14" s="10">
        <v>0.48</v>
      </c>
      <c r="J14" s="10">
        <f t="shared" si="1"/>
        <v>3</v>
      </c>
      <c r="K14" s="10">
        <f t="shared" si="2"/>
        <v>1.44</v>
      </c>
      <c r="L14" s="12">
        <f t="shared" si="3"/>
        <v>3.3277019097268914</v>
      </c>
      <c r="M14" s="12">
        <f t="shared" si="4"/>
        <v>15.151515151515152</v>
      </c>
    </row>
    <row r="15" spans="1:13" ht="60">
      <c r="A15" s="10" t="s">
        <v>38</v>
      </c>
      <c r="B15" s="11" t="s">
        <v>39</v>
      </c>
      <c r="C15" s="10">
        <v>1</v>
      </c>
      <c r="D15" s="10">
        <v>3</v>
      </c>
      <c r="E15" s="12">
        <f t="shared" si="0"/>
        <v>15.151515151515152</v>
      </c>
      <c r="F15" s="10" t="s">
        <v>19</v>
      </c>
      <c r="G15" s="10">
        <v>1</v>
      </c>
      <c r="H15" s="10">
        <v>0.9</v>
      </c>
      <c r="I15" s="10">
        <v>0.48</v>
      </c>
      <c r="J15" s="10">
        <f t="shared" si="1"/>
        <v>3</v>
      </c>
      <c r="K15" s="10">
        <f t="shared" si="2"/>
        <v>1.44</v>
      </c>
      <c r="L15" s="12">
        <f t="shared" si="3"/>
        <v>3.3277019097268914</v>
      </c>
      <c r="M15" s="12">
        <f t="shared" si="4"/>
        <v>15.151515151515152</v>
      </c>
    </row>
    <row r="16" spans="1:13" ht="60">
      <c r="A16" s="10" t="s">
        <v>40</v>
      </c>
      <c r="B16" s="11" t="s">
        <v>41</v>
      </c>
      <c r="C16" s="10">
        <v>1</v>
      </c>
      <c r="D16" s="10">
        <v>3</v>
      </c>
      <c r="E16" s="12">
        <f t="shared" si="0"/>
        <v>15.151515151515152</v>
      </c>
      <c r="F16" s="10" t="s">
        <v>19</v>
      </c>
      <c r="G16" s="10">
        <v>0.65</v>
      </c>
      <c r="H16" s="10">
        <v>0.9</v>
      </c>
      <c r="I16" s="10">
        <v>0.48</v>
      </c>
      <c r="J16" s="10">
        <f t="shared" si="1"/>
        <v>1.9500000000000002</v>
      </c>
      <c r="K16" s="10">
        <f t="shared" si="2"/>
        <v>0.936</v>
      </c>
      <c r="L16" s="12">
        <f t="shared" si="3"/>
        <v>2.1630062413224795</v>
      </c>
      <c r="M16" s="12">
        <f t="shared" si="4"/>
        <v>9.84848484848485</v>
      </c>
    </row>
    <row r="17" spans="1:13" ht="15">
      <c r="A17" s="10" t="s">
        <v>42</v>
      </c>
      <c r="B17" s="11" t="s">
        <v>43</v>
      </c>
      <c r="C17" s="10">
        <v>1</v>
      </c>
      <c r="D17" s="10"/>
      <c r="E17" s="12">
        <f t="shared" si="0"/>
        <v>0</v>
      </c>
      <c r="F17" s="10" t="s">
        <v>19</v>
      </c>
      <c r="G17" s="10">
        <v>0.65</v>
      </c>
      <c r="H17" s="10">
        <v>0.9</v>
      </c>
      <c r="I17" s="10">
        <v>0.48</v>
      </c>
      <c r="J17" s="10">
        <f t="shared" si="1"/>
        <v>0</v>
      </c>
      <c r="K17" s="10">
        <f t="shared" si="2"/>
        <v>0</v>
      </c>
      <c r="L17" s="12">
        <f t="shared" si="3"/>
        <v>0</v>
      </c>
      <c r="M17" s="12">
        <f t="shared" si="4"/>
        <v>0</v>
      </c>
    </row>
    <row r="18" spans="1:13" ht="15">
      <c r="A18" s="10" t="s">
        <v>44</v>
      </c>
      <c r="B18" s="11" t="s">
        <v>45</v>
      </c>
      <c r="C18" s="10">
        <v>1</v>
      </c>
      <c r="D18" s="10"/>
      <c r="E18" s="12">
        <f t="shared" si="0"/>
        <v>0</v>
      </c>
      <c r="F18" s="10" t="s">
        <v>19</v>
      </c>
      <c r="G18" s="10">
        <v>0.65</v>
      </c>
      <c r="H18" s="10">
        <v>0.9</v>
      </c>
      <c r="I18" s="10">
        <v>0.48</v>
      </c>
      <c r="J18" s="10">
        <f t="shared" si="1"/>
        <v>0</v>
      </c>
      <c r="K18" s="10">
        <f t="shared" si="2"/>
        <v>0</v>
      </c>
      <c r="L18" s="12">
        <f t="shared" si="3"/>
        <v>0</v>
      </c>
      <c r="M18" s="12">
        <f t="shared" si="4"/>
        <v>0</v>
      </c>
    </row>
    <row r="19" spans="1:13" ht="15">
      <c r="A19" s="10" t="s">
        <v>46</v>
      </c>
      <c r="B19" s="11" t="s">
        <v>47</v>
      </c>
      <c r="C19" s="10">
        <v>1</v>
      </c>
      <c r="D19" s="10"/>
      <c r="E19" s="12">
        <f t="shared" si="0"/>
        <v>0</v>
      </c>
      <c r="F19" s="10" t="s">
        <v>19</v>
      </c>
      <c r="G19" s="10">
        <v>0.65</v>
      </c>
      <c r="H19" s="10">
        <v>0.9</v>
      </c>
      <c r="I19" s="10">
        <v>0.48</v>
      </c>
      <c r="J19" s="10">
        <f t="shared" si="1"/>
        <v>0</v>
      </c>
      <c r="K19" s="10">
        <f t="shared" si="2"/>
        <v>0</v>
      </c>
      <c r="L19" s="12">
        <f t="shared" si="3"/>
        <v>0</v>
      </c>
      <c r="M19" s="12">
        <f t="shared" si="4"/>
        <v>0</v>
      </c>
    </row>
    <row r="20" spans="1:13" ht="15">
      <c r="A20" s="10" t="s">
        <v>48</v>
      </c>
      <c r="B20" s="11" t="s">
        <v>49</v>
      </c>
      <c r="C20" s="10">
        <v>1</v>
      </c>
      <c r="D20" s="10"/>
      <c r="E20" s="12">
        <f t="shared" si="0"/>
        <v>0</v>
      </c>
      <c r="F20" s="10" t="s">
        <v>19</v>
      </c>
      <c r="G20" s="10">
        <v>0.65</v>
      </c>
      <c r="H20" s="10">
        <v>0.9</v>
      </c>
      <c r="I20" s="10">
        <v>0.48</v>
      </c>
      <c r="J20" s="10">
        <f t="shared" si="1"/>
        <v>0</v>
      </c>
      <c r="K20" s="10">
        <f t="shared" si="2"/>
        <v>0</v>
      </c>
      <c r="L20" s="12">
        <f t="shared" si="3"/>
        <v>0</v>
      </c>
      <c r="M20" s="12">
        <f t="shared" si="4"/>
        <v>0</v>
      </c>
    </row>
    <row r="21" spans="1:13" ht="45">
      <c r="A21" s="10" t="s">
        <v>50</v>
      </c>
      <c r="B21" s="11" t="s">
        <v>51</v>
      </c>
      <c r="C21" s="10">
        <v>1</v>
      </c>
      <c r="D21" s="10">
        <v>2</v>
      </c>
      <c r="E21" s="12">
        <f t="shared" si="0"/>
        <v>11.363636363636363</v>
      </c>
      <c r="F21" s="10" t="s">
        <v>19</v>
      </c>
      <c r="G21" s="10">
        <v>0.8</v>
      </c>
      <c r="H21" s="10">
        <v>0.8</v>
      </c>
      <c r="I21" s="10">
        <v>0.75</v>
      </c>
      <c r="J21" s="10">
        <f t="shared" si="1"/>
        <v>1.6</v>
      </c>
      <c r="K21" s="10">
        <f t="shared" si="2"/>
        <v>1.2000000000000002</v>
      </c>
      <c r="L21" s="12">
        <f t="shared" si="3"/>
        <v>2</v>
      </c>
      <c r="M21" s="12">
        <f t="shared" si="4"/>
        <v>9.090909090909092</v>
      </c>
    </row>
    <row r="22" spans="1:13" ht="45">
      <c r="A22" s="10" t="s">
        <v>52</v>
      </c>
      <c r="B22" s="11" t="s">
        <v>53</v>
      </c>
      <c r="C22" s="10">
        <v>1</v>
      </c>
      <c r="D22" s="10">
        <v>2</v>
      </c>
      <c r="E22" s="12">
        <f t="shared" si="0"/>
        <v>11.363636363636363</v>
      </c>
      <c r="F22" s="10" t="s">
        <v>19</v>
      </c>
      <c r="G22" s="10">
        <v>0.8</v>
      </c>
      <c r="H22" s="10">
        <v>0.8</v>
      </c>
      <c r="I22" s="10">
        <v>0.75</v>
      </c>
      <c r="J22" s="10">
        <f t="shared" si="1"/>
        <v>1.6</v>
      </c>
      <c r="K22" s="10">
        <f t="shared" si="2"/>
        <v>1.2000000000000002</v>
      </c>
      <c r="L22" s="12">
        <f t="shared" si="3"/>
        <v>2</v>
      </c>
      <c r="M22" s="12">
        <f t="shared" si="4"/>
        <v>9.090909090909092</v>
      </c>
    </row>
    <row r="23" spans="1:13" ht="30">
      <c r="A23" s="10" t="s">
        <v>54</v>
      </c>
      <c r="B23" s="11" t="s">
        <v>55</v>
      </c>
      <c r="C23" s="10">
        <v>1</v>
      </c>
      <c r="D23" s="10">
        <v>2</v>
      </c>
      <c r="E23" s="12">
        <f t="shared" si="0"/>
        <v>11.363636363636363</v>
      </c>
      <c r="F23" s="10" t="s">
        <v>19</v>
      </c>
      <c r="G23" s="10">
        <v>0.9</v>
      </c>
      <c r="H23" s="10">
        <v>0.8</v>
      </c>
      <c r="I23" s="10">
        <v>0.75</v>
      </c>
      <c r="J23" s="10">
        <f t="shared" si="1"/>
        <v>1.8</v>
      </c>
      <c r="K23" s="10">
        <f t="shared" si="2"/>
        <v>1.35</v>
      </c>
      <c r="L23" s="12">
        <f t="shared" si="3"/>
        <v>2.25</v>
      </c>
      <c r="M23" s="12">
        <f t="shared" si="4"/>
        <v>10.227272727272727</v>
      </c>
    </row>
    <row r="24" spans="1:13" ht="30">
      <c r="A24" s="10" t="s">
        <v>56</v>
      </c>
      <c r="B24" s="13" t="s">
        <v>57</v>
      </c>
      <c r="C24" s="14">
        <v>3</v>
      </c>
      <c r="D24" s="14">
        <v>6</v>
      </c>
      <c r="E24" s="12">
        <f>D24*1000/(1.732*380*H24)</f>
        <v>9.596130840045294</v>
      </c>
      <c r="F24" s="10" t="s">
        <v>19</v>
      </c>
      <c r="G24" s="14">
        <v>0.4</v>
      </c>
      <c r="H24" s="10">
        <v>0.95</v>
      </c>
      <c r="I24" s="10">
        <v>0.33</v>
      </c>
      <c r="J24" s="10">
        <f t="shared" si="1"/>
        <v>2.4000000000000004</v>
      </c>
      <c r="K24" s="10">
        <f t="shared" si="2"/>
        <v>0.7920000000000001</v>
      </c>
      <c r="L24" s="12">
        <f t="shared" si="3"/>
        <v>2.5273037015760496</v>
      </c>
      <c r="M24" s="15">
        <f>J24*1000/(1.731*380*H24)</f>
        <v>3.840669812815355</v>
      </c>
    </row>
    <row r="25" spans="1:13" ht="15">
      <c r="A25" s="16"/>
      <c r="B25" s="13" t="s">
        <v>58</v>
      </c>
      <c r="C25" s="14">
        <v>3</v>
      </c>
      <c r="D25" s="14">
        <f>SUM(D4:D24)</f>
        <v>53.432</v>
      </c>
      <c r="E25" s="14" t="s">
        <v>59</v>
      </c>
      <c r="F25" s="10" t="s">
        <v>19</v>
      </c>
      <c r="G25" s="15">
        <f>AVERAGE(G4:G24)</f>
        <v>0.673809523809524</v>
      </c>
      <c r="H25" s="15">
        <f>AVERAGE(H4:H24)</f>
        <v>0.9023809523809525</v>
      </c>
      <c r="I25" s="15">
        <f>AVERAGE(I4:I24)</f>
        <v>0.46857142857142875</v>
      </c>
      <c r="J25" s="12">
        <f t="shared" si="1"/>
        <v>36.00299047619048</v>
      </c>
      <c r="K25" s="12">
        <f t="shared" si="2"/>
        <v>16.86997268027212</v>
      </c>
      <c r="L25" s="12">
        <f t="shared" si="3"/>
        <v>39.75941777065894</v>
      </c>
      <c r="M25" s="17">
        <f>J25*1000/(1.731*380*H25)</f>
        <v>60.65519335806993</v>
      </c>
    </row>
  </sheetData>
  <sheetProtection/>
  <mergeCells count="11">
    <mergeCell ref="G2:G3"/>
    <mergeCell ref="H2:H3"/>
    <mergeCell ref="I2:I3"/>
    <mergeCell ref="J2:L2"/>
    <mergeCell ref="M2:M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Rokko</dc:creator>
  <cp:keywords/>
  <dc:description/>
  <cp:lastModifiedBy>Rokko</cp:lastModifiedBy>
  <dcterms:created xsi:type="dcterms:W3CDTF">2013-07-17T11:07:23Z</dcterms:created>
  <dcterms:modified xsi:type="dcterms:W3CDTF">2013-07-17T11:09:48Z</dcterms:modified>
  <cp:category/>
  <cp:version/>
  <cp:contentType/>
  <cp:contentStatus/>
</cp:coreProperties>
</file>